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I10"/>
  <c r="H10"/>
  <c r="J8"/>
  <c r="I8"/>
  <c r="H8"/>
  <c r="G8"/>
  <c r="J7"/>
  <c r="I7"/>
  <c r="H7"/>
  <c r="G7"/>
  <c r="J6"/>
  <c r="I6"/>
  <c r="H6"/>
  <c r="G6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<sst xmlns="http://schemas.openxmlformats.org/spreadsheetml/2006/main" count="43" uniqueCount="34">
  <si>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</si>
  <si>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</si>
  <si>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</si>
  <si>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</si>
  <si>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</si>
  <si>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</si>
  <si>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</si>
  <si>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</si>
  <si>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</si>
  <si>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</si>
  <si>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</si>
  <si>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</si>
  <si>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</si>
  <si>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</si>
  <si>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</si>
  <si>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</si>
  <si>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</si>
  <si>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</si>
  <si>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</si>
  <si>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</si>
  <si>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</si>
  <si>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</si>
  <si>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Гор. Блюдо</t>
  </si>
  <si>
    <t>фрукт</t>
  </si>
  <si>
    <t>Груша</t>
  </si>
  <si>
    <t xml:space="preserve">Каша овсяная из "Геркулеса" </t>
  </si>
  <si>
    <t>Какао с молоком</t>
  </si>
  <si>
    <t>Яйцо варёное</t>
  </si>
  <si>
    <t>Сыр</t>
  </si>
  <si>
    <t>Макароны отварные</t>
  </si>
  <si>
    <t>Гуляш из говядины</t>
  </si>
  <si>
    <t>Яйцо</t>
  </si>
  <si>
    <t>Блюдо 2</t>
  </si>
  <si>
    <t>МАОУ "СОШ №1" город Северобайкальск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</si>
</sst>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F4" sqref="F4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33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45332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22</v>
      </c>
      <c r="C4" s="10">
        <v>173</v>
      </c>
      <c r="D4" s="10" t="s">
        <v>25</v>
      </c>
      <c r="E4" s="11">
        <v>210</v>
      </c>
      <c r="F4" s="11">
        <v>28.37</v>
      </c>
      <c r="G4" s="10">
        <v>303</v>
      </c>
      <c r="H4" s="10">
        <v>8.31</v>
      </c>
      <c r="I4" s="10">
        <v>13.12</v>
      </c>
      <c r="J4" s="10">
        <v>37.630000000000003</v>
      </c>
    </row>
    <row r="5" spans="1:10">
      <c r="A5" s="5"/>
      <c r="B5" s="24" t="s">
        <v>21</v>
      </c>
      <c r="C5" s="10">
        <v>382</v>
      </c>
      <c r="D5" s="10" t="s">
        <v>26</v>
      </c>
      <c r="E5" s="11">
        <v>200</v>
      </c>
      <c r="F5" s="11">
        <v>20.399999999999999</v>
      </c>
      <c r="G5" s="10">
        <v>118.6</v>
      </c>
      <c r="H5" s="10">
        <v>4.01</v>
      </c>
      <c r="I5" s="10">
        <v>3.54</v>
      </c>
      <c r="J5" s="10">
        <v>17.579999999999998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9" t="s">
        <v>23</v>
      </c>
      <c r="C8" s="10">
        <v>338</v>
      </c>
      <c r="D8" s="10" t="s">
        <v>24</v>
      </c>
      <c r="E8" s="11">
        <v>100</v>
      </c>
      <c r="F8" s="11">
        <v>39</v>
      </c>
      <c r="G8" s="10">
        <f>0.47*E8</f>
        <v>47</v>
      </c>
      <c r="H8" s="10">
        <f>0.004*E8</f>
        <v>0.4</v>
      </c>
      <c r="I8" s="10">
        <f>0.003*E8</f>
        <v>0.3</v>
      </c>
      <c r="J8" s="10">
        <f>0.103*E8</f>
        <v>10.299999999999999</v>
      </c>
    </row>
    <row r="9" spans="1:10">
      <c r="A9" s="5"/>
      <c r="B9" s="9" t="s">
        <v>31</v>
      </c>
      <c r="C9" s="10">
        <v>209</v>
      </c>
      <c r="D9" s="10" t="s">
        <v>27</v>
      </c>
      <c r="E9" s="11">
        <v>40</v>
      </c>
      <c r="F9" s="11">
        <v>14.1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 t="s">
        <v>28</v>
      </c>
      <c r="C10" s="10">
        <v>15</v>
      </c>
      <c r="D10" s="10" t="s">
        <v>28</v>
      </c>
      <c r="E10" s="11">
        <v>30</v>
      </c>
      <c r="F10" s="11">
        <v>23.7</v>
      </c>
      <c r="G10" s="10">
        <v>103</v>
      </c>
      <c r="H10" s="10">
        <f>0.263*E10</f>
        <v>7.8900000000000006</v>
      </c>
      <c r="I10" s="10">
        <f>0.266*E10</f>
        <v>7.98</v>
      </c>
      <c r="J10" s="10">
        <v>0</v>
      </c>
    </row>
    <row r="11" spans="1:10">
      <c r="A11" s="5"/>
      <c r="B11" s="12"/>
      <c r="C11" s="21"/>
      <c r="D11" s="22" t="s">
        <v>17</v>
      </c>
      <c r="E11" s="23">
        <f>SUM(E4:E10)</f>
        <v>640</v>
      </c>
      <c r="F11" s="23">
        <f>SUM(F4:F10)</f>
        <v>131.14999999999998</v>
      </c>
      <c r="G11" s="21">
        <f t="shared" ref="G11:J11" si="0">SUM(G4:G10)</f>
        <v>773.71</v>
      </c>
      <c r="H11" s="21">
        <f t="shared" si="0"/>
        <v>29.740000000000002</v>
      </c>
      <c r="I11" s="21">
        <f t="shared" si="0"/>
        <v>30.169999999999998</v>
      </c>
      <c r="J11" s="21">
        <f t="shared" si="0"/>
        <v>95.100000000000009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24" t="s">
        <v>20</v>
      </c>
      <c r="C13" s="10">
        <v>203</v>
      </c>
      <c r="D13" s="10" t="s">
        <v>29</v>
      </c>
      <c r="E13" s="11">
        <v>200</v>
      </c>
      <c r="F13" s="11">
        <v>10.5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24" t="s">
        <v>32</v>
      </c>
      <c r="C14" s="10">
        <v>260</v>
      </c>
      <c r="D14" s="10" t="s">
        <v>30</v>
      </c>
      <c r="E14" s="11">
        <v>100</v>
      </c>
      <c r="F14" s="11">
        <v>54.3</v>
      </c>
      <c r="G14" s="10">
        <v>221</v>
      </c>
      <c r="H14" s="10">
        <v>14.55</v>
      </c>
      <c r="I14" s="10">
        <v>16.79</v>
      </c>
      <c r="J14" s="10">
        <v>2.89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50</v>
      </c>
      <c r="F15" s="11">
        <v>4.6500000000000004</v>
      </c>
      <c r="G15" s="10">
        <f>2.338*E15</f>
        <v>116.9</v>
      </c>
      <c r="H15" s="10">
        <f>0.079*E15</f>
        <v>3.95</v>
      </c>
      <c r="I15" s="10">
        <f>0.01*E15</f>
        <v>0.5</v>
      </c>
      <c r="J15" s="10">
        <f>0.483*E15</f>
        <v>24.15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50</v>
      </c>
      <c r="F16" s="11">
        <v>4.6500000000000004</v>
      </c>
      <c r="G16" s="10">
        <f>2.299*E16</f>
        <v>114.95</v>
      </c>
      <c r="H16" s="10">
        <f>0.056*E16</f>
        <v>2.8000000000000003</v>
      </c>
      <c r="I16" s="10">
        <f>0.011*E16</f>
        <v>0.54999999999999993</v>
      </c>
      <c r="J16" s="10">
        <f>0.494*E16</f>
        <v>24.7</v>
      </c>
    </row>
    <row r="17" spans="1:10">
      <c r="A17" s="7"/>
      <c r="B17" s="24" t="s">
        <v>21</v>
      </c>
      <c r="C17" s="10">
        <v>382</v>
      </c>
      <c r="D17" s="10" t="s">
        <v>26</v>
      </c>
      <c r="E17" s="11">
        <v>200</v>
      </c>
      <c r="F17" s="11">
        <v>20.399999999999999</v>
      </c>
      <c r="G17" s="10">
        <v>118.6</v>
      </c>
      <c r="H17" s="10">
        <v>4.01</v>
      </c>
      <c r="I17" s="10">
        <v>3.54</v>
      </c>
      <c r="J17" s="10">
        <v>17.579999999999998</v>
      </c>
    </row>
    <row r="18" spans="1:10">
      <c r="A18" s="7"/>
      <c r="B18" s="9" t="s">
        <v>23</v>
      </c>
      <c r="C18" s="10">
        <v>338</v>
      </c>
      <c r="D18" s="10" t="s">
        <v>24</v>
      </c>
      <c r="E18" s="11">
        <v>100</v>
      </c>
      <c r="F18" s="11">
        <v>39</v>
      </c>
      <c r="G18" s="10">
        <f>0.47*E18</f>
        <v>47</v>
      </c>
      <c r="H18" s="10">
        <f>0.004*E18</f>
        <v>0.4</v>
      </c>
      <c r="I18" s="10">
        <f>0.003*E18</f>
        <v>0.3</v>
      </c>
      <c r="J18" s="10">
        <f>0.103*E18</f>
        <v>10.299999999999999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700</v>
      </c>
      <c r="F21" s="16">
        <f t="shared" ref="F21:J21" si="1">SUM(F13:F20)</f>
        <v>133.5</v>
      </c>
      <c r="G21" s="16">
        <f t="shared" si="1"/>
        <v>854.6400000000001</v>
      </c>
      <c r="H21" s="16">
        <f t="shared" si="1"/>
        <v>33.11</v>
      </c>
      <c r="I21" s="16">
        <f t="shared" si="1"/>
        <v>26.18</v>
      </c>
      <c r="J21" s="16">
        <f t="shared" si="1"/>
        <v>121.17999999999999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2025-02-09T02:34:22Z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