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095" yWindow="1365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6"/>
  <c r="I16"/>
  <c r="H16"/>
  <c r="H20" s="1"/>
  <c r="G16"/>
  <c r="J8"/>
  <c r="I8"/>
  <c r="H8"/>
  <c r="G8"/>
  <c r="J7"/>
  <c r="I7"/>
  <c r="H7"/>
  <c r="G7"/>
  <c r="I5"/>
  <c r="H5"/>
  <c r="F20"/>
  <c r="G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<sst xmlns="http://schemas.openxmlformats.org/spreadsheetml/2006/main" count="41" uniqueCount="34">
  <si>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</si>
  <si>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</si>
  <si>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</si>
  <si>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</si>
  <si>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</si>
  <si>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</si>
  <si>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</si>
  <si>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</si>
  <si>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</si>
  <si>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</si>
  <si>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</si>
  <si>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</si>
  <si>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</si>
  <si>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</si>
  <si>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</si>
  <si>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</si>
  <si>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гор.напиток</t>
  </si>
  <si>
    <t>Хлеб ржаной</t>
  </si>
  <si>
    <t>Итого</t>
  </si>
  <si>
    <t>хлеб белый</t>
  </si>
  <si>
    <t>хлеб рж</t>
  </si>
  <si>
    <t>2 Блюдо</t>
  </si>
  <si>
    <t>Гор.блюдо</t>
  </si>
  <si>
    <t>Суп молочный с макаронными изделиями</t>
  </si>
  <si>
    <t>Сыр</t>
  </si>
  <si>
    <t>Кофейный напиток</t>
  </si>
  <si>
    <t>Яйцо варёное</t>
  </si>
  <si>
    <t>Яйцо</t>
  </si>
  <si>
    <t>Каша мол.</t>
  </si>
  <si>
    <t>Макароны отварные</t>
  </si>
  <si>
    <t>Гуляш из говядины</t>
  </si>
  <si>
    <t>Апельсин</t>
  </si>
  <si>
    <t>Фрукт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</si>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</sst>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33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44878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28</v>
      </c>
      <c r="C4" s="13">
        <v>120</v>
      </c>
      <c r="D4" s="13" t="s">
        <v>23</v>
      </c>
      <c r="E4" s="14">
        <v>200</v>
      </c>
      <c r="F4" s="14">
        <v>19.61</v>
      </c>
      <c r="G4" s="13">
        <v>120</v>
      </c>
      <c r="H4" s="13">
        <v>4.3600000000000003</v>
      </c>
      <c r="I4" s="13">
        <v>3.79</v>
      </c>
      <c r="J4" s="13">
        <v>14.36</v>
      </c>
    </row>
    <row r="5" spans="1:10">
      <c r="A5" s="6"/>
      <c r="B5" s="12" t="s">
        <v>24</v>
      </c>
      <c r="C5" s="13">
        <v>15</v>
      </c>
      <c r="D5" s="13" t="s">
        <v>24</v>
      </c>
      <c r="E5" s="14">
        <v>30</v>
      </c>
      <c r="F5" s="14">
        <v>23.17</v>
      </c>
      <c r="G5" s="13">
        <v>103</v>
      </c>
      <c r="H5" s="13">
        <f>0.263*E5</f>
        <v>7.8900000000000006</v>
      </c>
      <c r="I5" s="13">
        <f>0.266*E5</f>
        <v>7.98</v>
      </c>
      <c r="J5" s="13">
        <v>0</v>
      </c>
    </row>
    <row r="6" spans="1:10">
      <c r="A6" s="6"/>
      <c r="B6" s="12" t="s">
        <v>16</v>
      </c>
      <c r="C6" s="13">
        <v>379</v>
      </c>
      <c r="D6" s="13" t="s">
        <v>25</v>
      </c>
      <c r="E6" s="14">
        <v>200</v>
      </c>
      <c r="F6" s="14">
        <v>16.440000000000001</v>
      </c>
      <c r="G6" s="13">
        <v>100.6</v>
      </c>
      <c r="H6" s="13">
        <v>3.17</v>
      </c>
      <c r="I6" s="13">
        <v>2.68</v>
      </c>
      <c r="J6" s="13">
        <v>15.95</v>
      </c>
    </row>
    <row r="7" spans="1:10">
      <c r="A7" s="6"/>
      <c r="B7" s="12" t="s">
        <v>19</v>
      </c>
      <c r="C7" s="13">
        <v>0</v>
      </c>
      <c r="D7" s="13" t="s">
        <v>14</v>
      </c>
      <c r="E7" s="14">
        <v>30</v>
      </c>
      <c r="F7" s="14">
        <v>2.37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31" t="s">
        <v>20</v>
      </c>
      <c r="C8" s="13">
        <v>0</v>
      </c>
      <c r="D8" s="13" t="s">
        <v>17</v>
      </c>
      <c r="E8" s="14">
        <v>30</v>
      </c>
      <c r="F8" s="14">
        <v>2.3199999999999998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12" t="s">
        <v>27</v>
      </c>
      <c r="C9" s="13">
        <v>209</v>
      </c>
      <c r="D9" s="13" t="s">
        <v>26</v>
      </c>
      <c r="E9" s="14">
        <v>40</v>
      </c>
      <c r="F9" s="14">
        <v>11.6</v>
      </c>
      <c r="G9" s="13">
        <v>63</v>
      </c>
      <c r="H9" s="13">
        <v>5.08</v>
      </c>
      <c r="I9" s="13">
        <v>4.5999999999999996</v>
      </c>
      <c r="J9" s="13">
        <v>0.28000000000000003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530</v>
      </c>
      <c r="F11" s="30">
        <f>SUM(F4:F10)</f>
        <v>75.509999999999991</v>
      </c>
      <c r="G11" s="28">
        <f t="shared" ref="G11:J11" si="0">SUM(G4:G10)</f>
        <v>525.71</v>
      </c>
      <c r="H11" s="28">
        <f t="shared" si="0"/>
        <v>24.549999999999997</v>
      </c>
      <c r="I11" s="28">
        <f t="shared" si="0"/>
        <v>19.68</v>
      </c>
      <c r="J11" s="28">
        <f t="shared" si="0"/>
        <v>59.9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15</v>
      </c>
      <c r="B13" s="11" t="s">
        <v>21</v>
      </c>
      <c r="C13" s="13">
        <v>203</v>
      </c>
      <c r="D13" s="13" t="s">
        <v>29</v>
      </c>
      <c r="E13" s="14">
        <v>200</v>
      </c>
      <c r="F13" s="14">
        <v>7.36</v>
      </c>
      <c r="G13" s="13">
        <v>236.19</v>
      </c>
      <c r="H13" s="13">
        <v>7.4</v>
      </c>
      <c r="I13" s="13">
        <v>4.5</v>
      </c>
      <c r="J13" s="13">
        <v>41.56</v>
      </c>
    </row>
    <row r="14" spans="1:10">
      <c r="A14" s="9"/>
      <c r="B14" s="12" t="s">
        <v>22</v>
      </c>
      <c r="C14" s="13">
        <v>260</v>
      </c>
      <c r="D14" s="13" t="s">
        <v>30</v>
      </c>
      <c r="E14" s="14">
        <v>100</v>
      </c>
      <c r="F14" s="14">
        <v>38.200000000000003</v>
      </c>
      <c r="G14" s="13">
        <v>221</v>
      </c>
      <c r="H14" s="13">
        <v>14.55</v>
      </c>
      <c r="I14" s="13">
        <v>16.79</v>
      </c>
      <c r="J14" s="13">
        <v>2.89</v>
      </c>
    </row>
    <row r="15" spans="1:10">
      <c r="A15" s="9"/>
      <c r="B15" s="12" t="s">
        <v>16</v>
      </c>
      <c r="C15" s="13">
        <v>379</v>
      </c>
      <c r="D15" s="13" t="s">
        <v>25</v>
      </c>
      <c r="E15" s="14">
        <v>200</v>
      </c>
      <c r="F15" s="14">
        <v>16.440000000000001</v>
      </c>
      <c r="G15" s="13">
        <v>100.6</v>
      </c>
      <c r="H15" s="13">
        <v>3.17</v>
      </c>
      <c r="I15" s="13">
        <v>2.68</v>
      </c>
      <c r="J15" s="13">
        <v>15.95</v>
      </c>
    </row>
    <row r="16" spans="1:10">
      <c r="A16" s="9"/>
      <c r="B16" s="12" t="s">
        <v>19</v>
      </c>
      <c r="C16" s="13">
        <v>0</v>
      </c>
      <c r="D16" s="13" t="s">
        <v>14</v>
      </c>
      <c r="E16" s="14">
        <v>30</v>
      </c>
      <c r="F16" s="14">
        <v>2.37</v>
      </c>
      <c r="G16" s="13">
        <f>2.338*E16</f>
        <v>70.14</v>
      </c>
      <c r="H16" s="13">
        <f>0.079*E16</f>
        <v>2.37</v>
      </c>
      <c r="I16" s="13">
        <f>0.01*E16</f>
        <v>0.3</v>
      </c>
      <c r="J16" s="13">
        <f>0.483*E16</f>
        <v>14.49</v>
      </c>
    </row>
    <row r="17" spans="1:10">
      <c r="A17" s="9"/>
      <c r="B17" s="31" t="s">
        <v>20</v>
      </c>
      <c r="C17" s="13">
        <v>0</v>
      </c>
      <c r="D17" s="13" t="s">
        <v>17</v>
      </c>
      <c r="E17" s="14">
        <v>30</v>
      </c>
      <c r="F17" s="14">
        <v>2.3199999999999998</v>
      </c>
      <c r="G17" s="13">
        <f>2.299*E17</f>
        <v>68.97</v>
      </c>
      <c r="H17" s="13">
        <f>0.056*E17</f>
        <v>1.68</v>
      </c>
      <c r="I17" s="13">
        <f>0.011*E17</f>
        <v>0.32999999999999996</v>
      </c>
      <c r="J17" s="13">
        <f>0.494*E17</f>
        <v>14.82</v>
      </c>
    </row>
    <row r="18" spans="1:10">
      <c r="A18" s="9"/>
      <c r="B18" s="12" t="s">
        <v>32</v>
      </c>
      <c r="C18" s="13">
        <v>0</v>
      </c>
      <c r="D18" s="13" t="s">
        <v>31</v>
      </c>
      <c r="E18" s="14">
        <v>250</v>
      </c>
      <c r="F18" s="14">
        <v>58.8</v>
      </c>
      <c r="G18" s="13">
        <f>0.47*E18</f>
        <v>117.5</v>
      </c>
      <c r="H18" s="13">
        <f>0.0094*E18</f>
        <v>2.35</v>
      </c>
      <c r="I18" s="13">
        <f>0.0012*E18</f>
        <v>0.3</v>
      </c>
      <c r="J18" s="13">
        <f>0.0935*E18</f>
        <v>23.375</v>
      </c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810</v>
      </c>
      <c r="F20" s="24">
        <f t="shared" ref="F20:J20" si="1">SUM(F13:F19)</f>
        <v>125.49</v>
      </c>
      <c r="G20" s="24">
        <f t="shared" si="1"/>
        <v>814.4</v>
      </c>
      <c r="H20" s="24">
        <f t="shared" si="1"/>
        <v>31.520000000000007</v>
      </c>
      <c r="I20" s="24">
        <f t="shared" si="1"/>
        <v>24.9</v>
      </c>
      <c r="J20" s="24">
        <f t="shared" si="1"/>
        <v>113.08500000000001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2023-11-10T14:38:59Z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