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2" i="1"/>
  <c r="E12" i="1"/>
  <c r="J11" i="1"/>
  <c r="I11" i="1"/>
  <c r="H11" i="1"/>
  <c r="G11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<sst xmlns="http://schemas.openxmlformats.org/spreadsheetml/2006/main" count="47" uniqueCount="33">
  <si>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</si>
  <si>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</si>
  <si>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</si>
  <si>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</si>
  <si>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</si>
  <si>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</si>
  <si>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</si>
  <si>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</si>
  <si>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</si>
  <si>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</si>
  <si>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</si>
  <si>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</si>
  <si>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</si>
  <si>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</si>
  <si>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</si>
  <si>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</si>
  <si>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</si>
  <si>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</si>
  <si>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</si>
  <si>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</si>
  <si>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</si>
  <si>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</si>
  <si>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</si>
  <si>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>фрукт</t>
  </si>
  <si>
    <t>Яблоко</t>
  </si>
  <si>
    <t>МАОУ "СОШ №1" город Северобайкальск</t>
  </si>
  <si>
    <t>Котлета рыбная</t>
  </si>
  <si>
    <t>Рис отварной</t>
  </si>
  <si>
    <t>овощ</t>
  </si>
  <si>
    <t>Огурец свежий</t>
  </si>
  <si>
    <t>Компот из сухофруктов</t>
  </si>
  <si>
    <t>десерт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</si>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</sst>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7" xfId="0" applyFont="1" applyBorder="1"/>
    <xf numFmtId="0" fontId="1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D29" sqref="D29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5" t="s">
        <v>25</v>
      </c>
      <c r="C1" s="26"/>
      <c r="D1" s="27"/>
      <c r="E1" s="7" t="s">
        <v>1</v>
      </c>
      <c r="F1" s="8"/>
      <c r="G1" s="7"/>
      <c r="H1" s="7"/>
      <c r="I1" s="7" t="s">
        <v>2</v>
      </c>
      <c r="J1" s="9">
        <v>45049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234</v>
      </c>
      <c r="D5" s="16" t="s">
        <v>26</v>
      </c>
      <c r="E5" s="20">
        <v>105</v>
      </c>
      <c r="F5" s="20">
        <v>28.86</v>
      </c>
      <c r="G5" s="16">
        <v>223</v>
      </c>
      <c r="H5" s="16">
        <v>12.96</v>
      </c>
      <c r="I5" s="16">
        <v>11.84</v>
      </c>
      <c r="J5" s="16">
        <v>15.92</v>
      </c>
    </row>
    <row r="6" spans="1:10" ht="20.25">
      <c r="A6" s="4"/>
      <c r="B6" s="14" t="s">
        <v>22</v>
      </c>
      <c r="C6" s="16">
        <v>171</v>
      </c>
      <c r="D6" s="16" t="s">
        <v>27</v>
      </c>
      <c r="E6" s="20">
        <v>200</v>
      </c>
      <c r="F6" s="20">
        <v>11</v>
      </c>
      <c r="G6" s="16">
        <v>261.8</v>
      </c>
      <c r="H6" s="16">
        <v>4.8499999999999996</v>
      </c>
      <c r="I6" s="16">
        <v>4.3</v>
      </c>
      <c r="J6" s="16">
        <v>50.97</v>
      </c>
    </row>
    <row r="7" spans="1:10" ht="21" thickBot="1">
      <c r="A7" s="4"/>
      <c r="B7" s="23" t="s">
        <v>28</v>
      </c>
      <c r="C7" s="16">
        <v>71</v>
      </c>
      <c r="D7" s="16" t="s">
        <v>29</v>
      </c>
      <c r="E7" s="20">
        <v>50</v>
      </c>
      <c r="F7" s="20">
        <v>9.5</v>
      </c>
      <c r="G7" s="16">
        <f>0.12*E7</f>
        <v>6</v>
      </c>
      <c r="H7" s="16">
        <f>0.007*E7</f>
        <v>0.35000000000000003</v>
      </c>
      <c r="I7" s="16">
        <f>0.001*E7</f>
        <v>0.05</v>
      </c>
      <c r="J7" s="16">
        <f>0.019*E7</f>
        <v>0.95</v>
      </c>
    </row>
    <row r="8" spans="1:10" ht="21" thickBot="1">
      <c r="A8" s="4"/>
      <c r="B8" s="23" t="s">
        <v>20</v>
      </c>
      <c r="C8" s="16">
        <v>349</v>
      </c>
      <c r="D8" s="16" t="s">
        <v>30</v>
      </c>
      <c r="E8" s="20">
        <v>200</v>
      </c>
      <c r="F8" s="20">
        <v>6.15</v>
      </c>
      <c r="G8" s="16">
        <v>132.80000000000001</v>
      </c>
      <c r="H8" s="16">
        <v>0.66</v>
      </c>
      <c r="I8" s="16">
        <v>0.09</v>
      </c>
      <c r="J8" s="16">
        <v>32.01</v>
      </c>
    </row>
    <row r="9" spans="1:10" ht="20.25">
      <c r="A9" s="4"/>
      <c r="B9" s="17" t="s">
        <v>23</v>
      </c>
      <c r="C9" s="16">
        <v>338</v>
      </c>
      <c r="D9" s="16" t="s">
        <v>24</v>
      </c>
      <c r="E9" s="20">
        <v>100</v>
      </c>
      <c r="F9" s="20">
        <v>22.5</v>
      </c>
      <c r="G9" s="16">
        <f>0.47*E9</f>
        <v>47</v>
      </c>
      <c r="H9" s="16">
        <f>0.004*E9</f>
        <v>0.4</v>
      </c>
      <c r="I9" s="16">
        <f>0.004*E9</f>
        <v>0.4</v>
      </c>
      <c r="J9" s="16">
        <f>0.098*E9</f>
        <v>9.8000000000000007</v>
      </c>
    </row>
    <row r="10" spans="1:10" ht="20.25">
      <c r="A10" s="4"/>
      <c r="B10" s="17" t="s">
        <v>18</v>
      </c>
      <c r="C10" s="16">
        <v>0</v>
      </c>
      <c r="D10" s="16" t="s">
        <v>15</v>
      </c>
      <c r="E10" s="20">
        <v>50</v>
      </c>
      <c r="F10" s="20">
        <v>3.7</v>
      </c>
      <c r="G10" s="16">
        <f>2.338*E10</f>
        <v>116.9</v>
      </c>
      <c r="H10" s="16">
        <f>0.079*E10</f>
        <v>3.95</v>
      </c>
      <c r="I10" s="16">
        <f>0.01*E10</f>
        <v>0.5</v>
      </c>
      <c r="J10" s="16">
        <f>0.483*E10</f>
        <v>24.15</v>
      </c>
    </row>
    <row r="11" spans="1:10" ht="21" thickBot="1">
      <c r="A11" s="28"/>
      <c r="B11" s="23" t="s">
        <v>21</v>
      </c>
      <c r="C11" s="16">
        <v>0</v>
      </c>
      <c r="D11" s="16" t="s">
        <v>16</v>
      </c>
      <c r="E11" s="20">
        <v>60</v>
      </c>
      <c r="F11" s="20">
        <v>4.3499999999999996</v>
      </c>
      <c r="G11" s="16">
        <f>2.299*E11</f>
        <v>137.94</v>
      </c>
      <c r="H11" s="16">
        <f>0.056*E11</f>
        <v>3.36</v>
      </c>
      <c r="I11" s="16">
        <f>0.011*E11</f>
        <v>0.65999999999999992</v>
      </c>
      <c r="J11" s="16">
        <f>0.494*E11</f>
        <v>29.64</v>
      </c>
    </row>
    <row r="12" spans="1:10" ht="20.25" customHeight="1" thickBot="1">
      <c r="A12" s="5"/>
      <c r="B12" s="14"/>
      <c r="C12" s="18"/>
      <c r="D12" s="21" t="s">
        <v>19</v>
      </c>
      <c r="E12" s="22">
        <f t="shared" ref="E12:J12" si="0">SUM(E5:E11)</f>
        <v>765</v>
      </c>
      <c r="F12" s="22">
        <f t="shared" si="0"/>
        <v>86.059999999999988</v>
      </c>
      <c r="G12" s="18">
        <f t="shared" si="0"/>
        <v>925.44</v>
      </c>
      <c r="H12" s="18">
        <f t="shared" si="0"/>
        <v>26.53</v>
      </c>
      <c r="I12" s="18">
        <f t="shared" si="0"/>
        <v>17.84</v>
      </c>
      <c r="J12" s="18">
        <f t="shared" si="0"/>
        <v>163.44</v>
      </c>
    </row>
    <row r="13" spans="1:10" ht="21" thickBot="1">
      <c r="A13" s="5"/>
      <c r="B13" s="14"/>
      <c r="C13" s="18"/>
      <c r="D13" s="21"/>
      <c r="E13" s="22"/>
      <c r="F13" s="22"/>
      <c r="G13" s="18"/>
      <c r="H13" s="18"/>
      <c r="I13" s="18"/>
      <c r="J13" s="18"/>
    </row>
    <row r="14" spans="1:10" ht="21" thickBot="1">
      <c r="A14" s="29"/>
      <c r="B14" s="14" t="s">
        <v>14</v>
      </c>
      <c r="C14" s="16">
        <v>234</v>
      </c>
      <c r="D14" s="16" t="s">
        <v>26</v>
      </c>
      <c r="E14" s="20">
        <v>105</v>
      </c>
      <c r="F14" s="20">
        <v>28.86</v>
      </c>
      <c r="G14" s="16">
        <v>223</v>
      </c>
      <c r="H14" s="16">
        <v>12.96</v>
      </c>
      <c r="I14" s="16">
        <v>11.84</v>
      </c>
      <c r="J14" s="16">
        <v>15.92</v>
      </c>
    </row>
    <row r="15" spans="1:10" ht="20.25">
      <c r="A15" s="28" t="s">
        <v>17</v>
      </c>
      <c r="B15" s="14" t="s">
        <v>22</v>
      </c>
      <c r="C15" s="16">
        <v>171</v>
      </c>
      <c r="D15" s="16" t="s">
        <v>27</v>
      </c>
      <c r="E15" s="20">
        <v>200</v>
      </c>
      <c r="F15" s="20">
        <v>11</v>
      </c>
      <c r="G15" s="16">
        <v>261.8</v>
      </c>
      <c r="H15" s="16">
        <v>4.8499999999999996</v>
      </c>
      <c r="I15" s="16">
        <v>4.3</v>
      </c>
      <c r="J15" s="16">
        <v>50.97</v>
      </c>
    </row>
    <row r="16" spans="1:10" ht="21" thickBot="1">
      <c r="A16" s="28"/>
      <c r="B16" s="23" t="s">
        <v>28</v>
      </c>
      <c r="C16" s="16">
        <v>71</v>
      </c>
      <c r="D16" s="16" t="s">
        <v>29</v>
      </c>
      <c r="E16" s="20">
        <v>50</v>
      </c>
      <c r="F16" s="20">
        <v>9.5</v>
      </c>
      <c r="G16" s="16">
        <f>0.12*E16</f>
        <v>6</v>
      </c>
      <c r="H16" s="16">
        <f>0.007*E16</f>
        <v>0.35000000000000003</v>
      </c>
      <c r="I16" s="16">
        <f>0.001*E16</f>
        <v>0.05</v>
      </c>
      <c r="J16" s="16">
        <f>0.019*E16</f>
        <v>0.95</v>
      </c>
    </row>
    <row r="17" spans="1:10" ht="21" thickBot="1">
      <c r="A17" s="28"/>
      <c r="B17" s="23" t="s">
        <v>20</v>
      </c>
      <c r="C17" s="16">
        <v>349</v>
      </c>
      <c r="D17" s="16" t="s">
        <v>30</v>
      </c>
      <c r="E17" s="20">
        <v>200</v>
      </c>
      <c r="F17" s="20">
        <v>6.15</v>
      </c>
      <c r="G17" s="16">
        <v>132.80000000000001</v>
      </c>
      <c r="H17" s="16">
        <v>0.66</v>
      </c>
      <c r="I17" s="16">
        <v>0.09</v>
      </c>
      <c r="J17" s="16">
        <v>32.01</v>
      </c>
    </row>
    <row r="18" spans="1:10" ht="20.25">
      <c r="A18" s="28"/>
      <c r="B18" s="17" t="s">
        <v>18</v>
      </c>
      <c r="C18" s="16">
        <v>0</v>
      </c>
      <c r="D18" s="16" t="s">
        <v>15</v>
      </c>
      <c r="E18" s="20">
        <v>50</v>
      </c>
      <c r="F18" s="20">
        <v>3.7</v>
      </c>
      <c r="G18" s="16">
        <f>2.338*E18</f>
        <v>116.9</v>
      </c>
      <c r="H18" s="16">
        <f>0.079*E18</f>
        <v>3.95</v>
      </c>
      <c r="I18" s="16">
        <f>0.01*E18</f>
        <v>0.5</v>
      </c>
      <c r="J18" s="16">
        <f>0.483*E18</f>
        <v>24.15</v>
      </c>
    </row>
    <row r="19" spans="1:10" ht="21" thickBot="1">
      <c r="A19" s="28"/>
      <c r="B19" s="23" t="s">
        <v>21</v>
      </c>
      <c r="C19" s="16">
        <v>0</v>
      </c>
      <c r="D19" s="16" t="s">
        <v>16</v>
      </c>
      <c r="E19" s="20">
        <v>60</v>
      </c>
      <c r="F19" s="20">
        <v>4.3499999999999996</v>
      </c>
      <c r="G19" s="16">
        <f>2.299*E19</f>
        <v>137.94</v>
      </c>
      <c r="H19" s="16">
        <f>0.056*E19</f>
        <v>3.36</v>
      </c>
      <c r="I19" s="16">
        <f>0.011*E19</f>
        <v>0.65999999999999992</v>
      </c>
      <c r="J19" s="16">
        <f>0.494*E19</f>
        <v>29.64</v>
      </c>
    </row>
    <row r="20" spans="1:10" ht="21" thickBot="1">
      <c r="A20" s="28"/>
      <c r="B20" s="23" t="s">
        <v>31</v>
      </c>
      <c r="C20" s="16"/>
      <c r="D20" s="16" t="s">
        <v>32</v>
      </c>
      <c r="E20" s="20">
        <v>100</v>
      </c>
      <c r="F20" s="20">
        <v>21</v>
      </c>
      <c r="G20" s="16">
        <f>5.15*E20</f>
        <v>515</v>
      </c>
      <c r="H20" s="16">
        <f>0.069*E20</f>
        <v>6.9</v>
      </c>
      <c r="I20" s="16">
        <f>0.28*E20</f>
        <v>28.000000000000004</v>
      </c>
      <c r="J20" s="16">
        <f>0.6*E20</f>
        <v>60</v>
      </c>
    </row>
    <row r="21" spans="1:10" ht="21" thickBot="1">
      <c r="A21" s="28"/>
      <c r="B21" s="23"/>
      <c r="C21" s="18"/>
      <c r="D21" s="21" t="s">
        <v>19</v>
      </c>
      <c r="E21" s="22">
        <f>SUM(E14:E20)</f>
        <v>765</v>
      </c>
      <c r="F21" s="22">
        <f>SUM(F14:F20)</f>
        <v>84.56</v>
      </c>
      <c r="G21" s="18">
        <f>SUM(G14:G20)</f>
        <v>1393.44</v>
      </c>
      <c r="H21" s="18">
        <f>SUM(H14:H20)</f>
        <v>33.03</v>
      </c>
      <c r="I21" s="18">
        <f>SUM(I14:I20)</f>
        <v>45.440000000000005</v>
      </c>
      <c r="J21" s="18">
        <f>SUM(J14:J20)</f>
        <v>213.64</v>
      </c>
    </row>
    <row r="22" spans="1:10" ht="24" customHeight="1" thickBot="1">
      <c r="A22" s="23"/>
      <c r="B22" s="24"/>
      <c r="C22" s="18"/>
      <c r="D22" s="21"/>
      <c r="E22" s="22"/>
      <c r="F22" s="22"/>
      <c r="G22" s="18"/>
      <c r="H22" s="18"/>
      <c r="I22" s="18"/>
      <c r="J22" s="18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2023-05-03T03:26:04Z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